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ИТОГ\Р_0136\"/>
    </mc:Choice>
  </mc:AlternateContent>
  <xr:revisionPtr revIDLastSave="0" documentId="13_ncr:1_{B3B72FF1-6CD6-4D53-9700-3A805F531141}" xr6:coauthVersionLast="47" xr6:coauthVersionMax="47" xr10:uidLastSave="{00000000-0000-0000-0000-000000000000}"/>
  <bookViews>
    <workbookView xWindow="1950" yWindow="1950" windowWidth="21840" windowHeight="13140" xr2:uid="{00000000-000D-0000-FFFF-FFFF00000000}"/>
  </bookViews>
  <sheets>
    <sheet name="Сводка затрат" sheetId="2" r:id="rId1"/>
    <sheet name="Смета" sheetId="3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  <c r="C28" i="2"/>
  <c r="C27" i="2"/>
  <c r="C26" i="2"/>
  <c r="G27" i="3"/>
  <c r="H27" i="3"/>
  <c r="D28" i="3"/>
  <c r="E28" i="3"/>
  <c r="G28" i="3"/>
  <c r="H28" i="3"/>
  <c r="D29" i="3"/>
  <c r="E29" i="3"/>
  <c r="G29" i="3"/>
  <c r="G33" i="3" s="1"/>
  <c r="G34" i="3" s="1"/>
  <c r="H29" i="3"/>
  <c r="H33" i="3" s="1"/>
  <c r="H34" i="3" s="1"/>
  <c r="D33" i="3"/>
  <c r="D34" i="3" s="1"/>
  <c r="E33" i="3"/>
  <c r="E34" i="3" s="1"/>
  <c r="E36" i="3" l="1"/>
  <c r="E37" i="3" s="1"/>
  <c r="E38" i="3"/>
  <c r="D38" i="3"/>
  <c r="D36" i="3"/>
  <c r="D37" i="3" s="1"/>
  <c r="H36" i="3"/>
  <c r="H37" i="3"/>
  <c r="H38" i="3" s="1"/>
  <c r="G37" i="3"/>
  <c r="G38" i="3" s="1"/>
  <c r="G36" i="3"/>
  <c r="C29" i="2" l="1"/>
  <c r="C31" i="2" s="1"/>
</calcChain>
</file>

<file path=xl/sharedStrings.xml><?xml version="1.0" encoding="utf-8"?>
<sst xmlns="http://schemas.openxmlformats.org/spreadsheetml/2006/main" count="86" uniqueCount="81">
  <si>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</si>
  <si>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</si>
  <si>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</si>
  <si>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</si>
  <si>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</si>
  <si>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</si>
  <si>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</si>
  <si>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</si>
  <si>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</si>
  <si>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</si>
  <si>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</si>
  <si>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</si>
  <si>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</si>
  <si>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</si>
  <si>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</si>
  <si>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</si>
  <si>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</si>
  <si>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</si>
  <si>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ССР-130</t>
  </si>
  <si>
    <t>"Реконструкция ВЛ-0,4 кВ от КТП БОР 105/250кВА" Борский район Самарская область</t>
  </si>
  <si>
    <t>2 кв. 2025г</t>
  </si>
  <si>
    <t>Глава 2. Основные объекты строительства</t>
  </si>
  <si>
    <t>1</t>
  </si>
  <si>
    <t>ЛС-130-1</t>
  </si>
  <si>
    <t>ВЛ-0,4 кВ</t>
  </si>
  <si>
    <t>2</t>
  </si>
  <si>
    <t xml:space="preserve">ЛС-130-2 </t>
  </si>
  <si>
    <t>Коммерческий учет</t>
  </si>
  <si>
    <t>3</t>
  </si>
  <si>
    <t>ЛС-130-3</t>
  </si>
  <si>
    <t>Наружное освещение по акту.</t>
  </si>
  <si>
    <t>Итого по главе 2:</t>
  </si>
  <si>
    <t>Итого по главам 1-7:</t>
  </si>
  <si>
    <t>4</t>
  </si>
  <si>
    <t>Итого по главам 1-8:</t>
  </si>
  <si>
    <t>Глава 9. Прочие работы и затраты</t>
  </si>
  <si>
    <t>ЛС-130-4</t>
  </si>
  <si>
    <t>Пусконаладочные работы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</si>
  <si>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</si>
  <si>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</si>
  <si>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</si>
  <si>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</si>
  <si>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</si>
  <si>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Смета №1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</si>
  <si>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</si>
  <si>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</si>
  <si>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</si>
  <si>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</si>
  <si>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</si>
  <si>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10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</si>
  <si>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</si>
  <si>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</si>
  <si>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</si>
  <si>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</si>
  <si>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</si>
  <si>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</si>
  <si>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</si>
  <si>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</si>
  <si>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</si>
  <si>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</si>
  <si>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</si>
  <si>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</si>
  <si>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49233,16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</si>
  <si>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</si>
  <si>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</si>
  <si>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</si>
  <si>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</si>
  <si>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</si>
  <si>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</si>
  <si>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</si>
  <si>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</si>
  <si>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</si>
  <si>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</si>
  <si>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</si>
  <si>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</si>
  <si>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</si>
  <si>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</si>
  <si>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</si>
  <si>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</si>
  <si>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P_0136</t>
  </si>
  <si>
    <t>Реконструкция ВЛ-0,4кВ от КТП БОР 105/250 кВА (6,557 км), установка приборов учета  (294 т.у.) Борский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</si>
</sst>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B2C37052-AD11-4A40-B29E-BCFC73C3CF71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5C1F1-3D27-4F9F-A182-C93F9B457051}">
  <dimension ref="A1:E35"/>
  <sheetViews>
    <sheetView tabSelected="1" topLeftCell="A16" zoomScale="90" zoomScaleNormal="90" workbookViewId="0">
      <selection activeCell="C31" sqref="C31"/>
    </sheetView>
  </sheetViews>
  <sheetFormatPr defaultColWidth="9" defaultRowHeight="15" x14ac:dyDescent="0.25"/>
  <cols>
    <col min="1" max="1" width="12.28515625" style="54" customWidth="1"/>
    <col min="2" max="2" width="114.140625" style="54" customWidth="1"/>
    <col min="3" max="3" width="39.42578125" style="54" customWidth="1"/>
    <col min="4" max="4" width="23.140625" style="54" customWidth="1"/>
    <col min="5" max="16384" width="9" style="54"/>
  </cols>
  <sheetData>
    <row r="1" spans="1:3" ht="15.75" customHeight="1" x14ac:dyDescent="0.25">
      <c r="A1" s="53"/>
      <c r="B1" s="53"/>
      <c r="C1" s="53"/>
    </row>
    <row r="2" spans="1:3" ht="15.75" customHeight="1" x14ac:dyDescent="0.25">
      <c r="A2" s="55"/>
      <c r="B2" s="55"/>
      <c r="C2" s="55"/>
    </row>
    <row r="3" spans="1:3" ht="15.75" customHeight="1" x14ac:dyDescent="0.25">
      <c r="A3" s="56"/>
      <c r="B3" s="56"/>
      <c r="C3" s="56"/>
    </row>
    <row r="4" spans="1:3" ht="15.75" customHeight="1" x14ac:dyDescent="0.25">
      <c r="A4" s="55"/>
      <c r="B4" s="55"/>
      <c r="C4" s="55"/>
    </row>
    <row r="5" spans="1:3" ht="15.75" customHeight="1" x14ac:dyDescent="0.25">
      <c r="A5" s="55"/>
      <c r="B5" s="55"/>
      <c r="C5" s="55"/>
    </row>
    <row r="6" spans="1:3" ht="15.75" customHeight="1" x14ac:dyDescent="0.25">
      <c r="A6" s="55"/>
      <c r="B6" s="55"/>
      <c r="C6" s="57"/>
    </row>
    <row r="7" spans="1:3" ht="15.75" customHeight="1" x14ac:dyDescent="0.25">
      <c r="A7" s="55"/>
      <c r="B7" s="55"/>
      <c r="C7" s="55"/>
    </row>
    <row r="8" spans="1:3" ht="15.75" customHeight="1" x14ac:dyDescent="0.25">
      <c r="A8" s="56"/>
      <c r="B8" s="56"/>
      <c r="C8" s="56"/>
    </row>
    <row r="9" spans="1:3" ht="15.75" customHeight="1" x14ac:dyDescent="0.25">
      <c r="A9" s="55"/>
      <c r="B9" s="55"/>
      <c r="C9" s="55"/>
    </row>
    <row r="10" spans="1:3" ht="15.75" customHeight="1" x14ac:dyDescent="0.25">
      <c r="A10" s="55"/>
      <c r="B10" s="55"/>
      <c r="C10" s="55"/>
    </row>
    <row r="11" spans="1:3" ht="15.75" customHeight="1" x14ac:dyDescent="0.25">
      <c r="A11" s="55"/>
      <c r="B11" s="55"/>
      <c r="C11" s="55"/>
    </row>
    <row r="12" spans="1:3" ht="15.75" customHeight="1" x14ac:dyDescent="0.25">
      <c r="A12" s="68" t="s">
        <v>63</v>
      </c>
      <c r="B12" s="68"/>
      <c r="C12" s="68"/>
    </row>
    <row r="13" spans="1:3" ht="15.75" customHeight="1" x14ac:dyDescent="0.25">
      <c r="A13" s="55"/>
      <c r="B13" s="55"/>
      <c r="C13" s="55"/>
    </row>
    <row r="14" spans="1:3" ht="15.75" customHeight="1" x14ac:dyDescent="0.25">
      <c r="A14" s="55"/>
      <c r="B14" s="55"/>
      <c r="C14" s="55"/>
    </row>
    <row r="15" spans="1:3" ht="15.75" customHeight="1" x14ac:dyDescent="0.25">
      <c r="A15" s="55"/>
      <c r="B15" s="55"/>
      <c r="C15" s="55"/>
    </row>
    <row r="16" spans="1:3" ht="20.25" customHeight="1" x14ac:dyDescent="0.25">
      <c r="A16" s="69" t="s">
        <v>79</v>
      </c>
      <c r="B16" s="69"/>
      <c r="C16" s="69"/>
    </row>
    <row r="17" spans="1:5" ht="15.75" customHeight="1" x14ac:dyDescent="0.25">
      <c r="A17" s="70" t="s">
        <v>64</v>
      </c>
      <c r="B17" s="70"/>
      <c r="C17" s="70"/>
    </row>
    <row r="18" spans="1:5" ht="15.75" customHeight="1" x14ac:dyDescent="0.25">
      <c r="A18" s="55"/>
      <c r="B18" s="55"/>
      <c r="C18" s="55"/>
    </row>
    <row r="19" spans="1:5" ht="72" customHeight="1" x14ac:dyDescent="0.25">
      <c r="A19" s="71" t="s">
        <v>80</v>
      </c>
      <c r="B19" s="71"/>
      <c r="C19" s="71"/>
    </row>
    <row r="20" spans="1:5" ht="15.75" customHeight="1" x14ac:dyDescent="0.25">
      <c r="A20" s="70" t="s">
        <v>4</v>
      </c>
      <c r="B20" s="70"/>
      <c r="C20" s="70"/>
    </row>
    <row r="21" spans="1:5" ht="15.75" customHeight="1" x14ac:dyDescent="0.25">
      <c r="A21" s="55"/>
      <c r="B21" s="55"/>
      <c r="C21" s="55"/>
    </row>
    <row r="22" spans="1:5" ht="15.75" customHeight="1" x14ac:dyDescent="0.25">
      <c r="A22" s="55"/>
      <c r="B22" s="55"/>
      <c r="C22" s="55"/>
    </row>
    <row r="23" spans="1:5" ht="47.25" customHeight="1" x14ac:dyDescent="0.25">
      <c r="A23" s="58" t="s">
        <v>65</v>
      </c>
      <c r="B23" s="58" t="s">
        <v>66</v>
      </c>
      <c r="C23" s="59" t="s">
        <v>67</v>
      </c>
      <c r="D23"/>
      <c r="E23"/>
    </row>
    <row r="24" spans="1:5" ht="15.75" customHeight="1" x14ac:dyDescent="0.25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25">
      <c r="A25" s="58">
        <v>1</v>
      </c>
      <c r="B25" s="60" t="s">
        <v>68</v>
      </c>
      <c r="C25" s="61"/>
      <c r="D25" s="62"/>
      <c r="E25" s="63"/>
    </row>
    <row r="26" spans="1:5" ht="15.75" customHeight="1" x14ac:dyDescent="0.25">
      <c r="A26" s="64" t="s">
        <v>69</v>
      </c>
      <c r="B26" s="60" t="s">
        <v>70</v>
      </c>
      <c r="C26" s="65">
        <f>Смета!D38+Смета!E38</f>
        <v>46045.02</v>
      </c>
      <c r="D26" s="62"/>
      <c r="E26" s="63"/>
    </row>
    <row r="27" spans="1:5" ht="15.75" customHeight="1" x14ac:dyDescent="0.25">
      <c r="A27" s="64" t="s">
        <v>71</v>
      </c>
      <c r="B27" s="60" t="s">
        <v>72</v>
      </c>
      <c r="C27" s="65">
        <f>Смета!F38</f>
        <v>0</v>
      </c>
      <c r="D27" s="62"/>
      <c r="E27" s="63"/>
    </row>
    <row r="28" spans="1:5" ht="15.75" customHeight="1" x14ac:dyDescent="0.25">
      <c r="A28" s="64" t="s">
        <v>73</v>
      </c>
      <c r="B28" s="60" t="s">
        <v>74</v>
      </c>
      <c r="C28" s="65">
        <f>Смета!G38</f>
        <v>3188.14</v>
      </c>
      <c r="D28" s="62"/>
      <c r="E28" s="63"/>
    </row>
    <row r="29" spans="1:5" ht="15.75" customHeight="1" x14ac:dyDescent="0.25">
      <c r="A29" s="58">
        <v>2</v>
      </c>
      <c r="B29" s="60" t="s">
        <v>75</v>
      </c>
      <c r="C29" s="65">
        <f>C26+C27+C28</f>
        <v>49233.16</v>
      </c>
      <c r="D29"/>
      <c r="E29"/>
    </row>
    <row r="30" spans="1:5" ht="15.75" customHeight="1" x14ac:dyDescent="0.25">
      <c r="A30" s="64" t="s">
        <v>76</v>
      </c>
      <c r="B30" s="60" t="s">
        <v>77</v>
      </c>
      <c r="C30" s="66">
        <f>Смета!H36</f>
        <v>8205.5300000000007</v>
      </c>
      <c r="D30"/>
      <c r="E30"/>
    </row>
    <row r="31" spans="1:5" ht="15.75" customHeight="1" x14ac:dyDescent="0.25">
      <c r="A31" s="58">
        <v>3</v>
      </c>
      <c r="B31" s="60" t="s">
        <v>78</v>
      </c>
      <c r="C31" s="65">
        <f>C29</f>
        <v>49233.16</v>
      </c>
      <c r="D31" s="62"/>
      <c r="E31" s="63"/>
    </row>
    <row r="32" spans="1:5" x14ac:dyDescent="0.25">
      <c r="C32"/>
      <c r="D32" s="67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8F3CF-29C0-4722-93B6-8C182C98A691}">
  <dimension ref="A1:L1001"/>
  <sheetViews>
    <sheetView showGridLines="0" showZeros="0" topLeftCell="A28" zoomScale="92" zoomScaleNormal="92" workbookViewId="0">
      <selection activeCell="D30" sqref="D30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85" t="s">
        <v>61</v>
      </c>
      <c r="C1" s="85"/>
      <c r="D1" s="85"/>
      <c r="E1" s="85"/>
      <c r="F1" s="85"/>
      <c r="G1" s="85"/>
      <c r="H1" s="85"/>
      <c r="I1" s="8"/>
    </row>
    <row r="2" spans="1:12" x14ac:dyDescent="0.2">
      <c r="A2" s="80" t="s">
        <v>1</v>
      </c>
      <c r="B2" s="80"/>
      <c r="C2" s="80"/>
      <c r="D2" s="80"/>
      <c r="E2" s="80"/>
      <c r="F2" s="80"/>
      <c r="G2" s="80"/>
      <c r="H2" s="80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62</v>
      </c>
      <c r="D4" s="37" t="s">
        <v>17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4" t="s">
        <v>2</v>
      </c>
      <c r="B6" s="84"/>
      <c r="C6" s="84"/>
      <c r="D6" s="84"/>
      <c r="E6" s="84"/>
      <c r="F6" s="84"/>
      <c r="G6" s="84"/>
      <c r="H6" s="84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88" t="s">
        <v>18</v>
      </c>
      <c r="B9" s="89"/>
      <c r="C9" s="89"/>
      <c r="D9" s="89"/>
      <c r="E9" s="89"/>
      <c r="F9" s="89"/>
      <c r="G9" s="89"/>
      <c r="H9" s="89"/>
      <c r="I9" s="13"/>
      <c r="J9" s="13"/>
    </row>
    <row r="10" spans="1:12" ht="24.95" customHeight="1" x14ac:dyDescent="0.2">
      <c r="A10" s="86" t="s">
        <v>19</v>
      </c>
      <c r="B10" s="87"/>
      <c r="C10" s="87"/>
      <c r="D10" s="87"/>
      <c r="E10" s="87"/>
      <c r="F10" s="87"/>
      <c r="G10" s="87"/>
      <c r="H10" s="87"/>
      <c r="I10" s="9"/>
      <c r="J10" s="9"/>
    </row>
    <row r="11" spans="1:12" x14ac:dyDescent="0.2">
      <c r="A11" s="84" t="s">
        <v>4</v>
      </c>
      <c r="B11" s="84"/>
      <c r="C11" s="84"/>
      <c r="D11" s="84"/>
      <c r="E11" s="84"/>
      <c r="F11" s="84"/>
      <c r="G11" s="84"/>
      <c r="H11" s="84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20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2" t="s">
        <v>6</v>
      </c>
      <c r="B15" s="90" t="s">
        <v>7</v>
      </c>
      <c r="C15" s="90" t="s">
        <v>13</v>
      </c>
      <c r="D15" s="81" t="s">
        <v>5</v>
      </c>
      <c r="E15" s="82"/>
      <c r="F15" s="82"/>
      <c r="G15" s="82"/>
      <c r="H15" s="83"/>
    </row>
    <row r="16" spans="1:12" s="18" customFormat="1" ht="73.5" thickTop="1" thickBot="1" x14ac:dyDescent="0.25">
      <c r="A16" s="93"/>
      <c r="B16" s="91"/>
      <c r="C16" s="9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x14ac:dyDescent="0.2">
      <c r="A19" s="46" t="s">
        <v>22</v>
      </c>
      <c r="B19" s="46" t="s">
        <v>23</v>
      </c>
      <c r="C19" s="47" t="s">
        <v>24</v>
      </c>
      <c r="D19" s="24">
        <v>27789.35</v>
      </c>
      <c r="E19" s="24">
        <v>801.71</v>
      </c>
      <c r="F19" s="30"/>
      <c r="G19" s="24"/>
      <c r="H19" s="24">
        <v>28591.06</v>
      </c>
    </row>
    <row r="20" spans="1:8" x14ac:dyDescent="0.2">
      <c r="A20" s="46" t="s">
        <v>25</v>
      </c>
      <c r="B20" s="46" t="s">
        <v>26</v>
      </c>
      <c r="C20" s="47" t="s">
        <v>27</v>
      </c>
      <c r="D20" s="24">
        <v>8318.07</v>
      </c>
      <c r="E20" s="24">
        <v>873.61</v>
      </c>
      <c r="F20" s="30"/>
      <c r="G20" s="24"/>
      <c r="H20" s="24">
        <v>9191.68</v>
      </c>
    </row>
    <row r="21" spans="1:8" x14ac:dyDescent="0.2">
      <c r="A21" s="46" t="s">
        <v>28</v>
      </c>
      <c r="B21" s="46" t="s">
        <v>29</v>
      </c>
      <c r="C21" s="47" t="s">
        <v>30</v>
      </c>
      <c r="D21" s="24">
        <v>531.83000000000004</v>
      </c>
      <c r="E21" s="24">
        <v>56.28</v>
      </c>
      <c r="F21" s="30"/>
      <c r="G21" s="24"/>
      <c r="H21" s="24">
        <v>588.11</v>
      </c>
    </row>
    <row r="22" spans="1:8" x14ac:dyDescent="0.2">
      <c r="A22" s="14"/>
      <c r="B22" s="14"/>
      <c r="C22" s="47" t="s">
        <v>31</v>
      </c>
      <c r="D22" s="24">
        <v>36639.25</v>
      </c>
      <c r="E22" s="24">
        <v>1731.6</v>
      </c>
      <c r="F22" s="30"/>
      <c r="G22" s="24"/>
      <c r="H22" s="24">
        <v>38370.85</v>
      </c>
    </row>
    <row r="23" spans="1:8" x14ac:dyDescent="0.2">
      <c r="A23" s="14"/>
      <c r="B23" s="14"/>
      <c r="C23" s="47" t="s">
        <v>32</v>
      </c>
      <c r="D23" s="24">
        <v>36639.25</v>
      </c>
      <c r="E23" s="24">
        <v>1731.6</v>
      </c>
      <c r="F23" s="30"/>
      <c r="G23" s="24"/>
      <c r="H23" s="24">
        <v>38370.85</v>
      </c>
    </row>
    <row r="24" spans="1:8" x14ac:dyDescent="0.2">
      <c r="A24" s="14"/>
      <c r="B24" s="14"/>
      <c r="C24" s="47" t="s">
        <v>34</v>
      </c>
      <c r="D24" s="24">
        <v>36639.25</v>
      </c>
      <c r="E24" s="24">
        <v>1731.6</v>
      </c>
      <c r="F24" s="30"/>
      <c r="G24" s="24"/>
      <c r="H24" s="24">
        <v>38370.85</v>
      </c>
    </row>
    <row r="25" spans="1:8" x14ac:dyDescent="0.2">
      <c r="A25" s="41"/>
      <c r="B25" s="41"/>
      <c r="C25" s="45" t="s">
        <v>35</v>
      </c>
      <c r="D25" s="43"/>
      <c r="E25" s="43"/>
      <c r="F25" s="44"/>
      <c r="G25" s="43"/>
      <c r="H25" s="43"/>
    </row>
    <row r="26" spans="1:8" x14ac:dyDescent="0.2">
      <c r="A26" s="46" t="s">
        <v>33</v>
      </c>
      <c r="B26" s="46" t="s">
        <v>36</v>
      </c>
      <c r="C26" s="47" t="s">
        <v>37</v>
      </c>
      <c r="D26" s="24"/>
      <c r="E26" s="24"/>
      <c r="F26" s="30"/>
      <c r="G26" s="24">
        <v>274.27</v>
      </c>
      <c r="H26" s="24">
        <v>274.27</v>
      </c>
    </row>
    <row r="27" spans="1:8" x14ac:dyDescent="0.2">
      <c r="A27" s="14"/>
      <c r="B27" s="14"/>
      <c r="C27" s="47" t="s">
        <v>38</v>
      </c>
      <c r="D27" s="24"/>
      <c r="E27" s="24"/>
      <c r="F27" s="30"/>
      <c r="G27" s="24">
        <f>G26</f>
        <v>274.27</v>
      </c>
      <c r="H27" s="24">
        <f>H26</f>
        <v>274.27</v>
      </c>
    </row>
    <row r="28" spans="1:8" x14ac:dyDescent="0.2">
      <c r="A28" s="14"/>
      <c r="B28" s="14"/>
      <c r="C28" s="47" t="s">
        <v>39</v>
      </c>
      <c r="D28" s="24">
        <f>D24</f>
        <v>36639.25</v>
      </c>
      <c r="E28" s="24">
        <f>E24</f>
        <v>1731.6</v>
      </c>
      <c r="F28" s="30"/>
      <c r="G28" s="24">
        <f>G27</f>
        <v>274.27</v>
      </c>
      <c r="H28" s="24">
        <f>H24+H27</f>
        <v>38645.120000000003</v>
      </c>
    </row>
    <row r="29" spans="1:8" x14ac:dyDescent="0.2">
      <c r="A29" s="14"/>
      <c r="B29" s="14"/>
      <c r="C29" s="47" t="s">
        <v>40</v>
      </c>
      <c r="D29" s="24">
        <f>D28</f>
        <v>36639.25</v>
      </c>
      <c r="E29" s="24">
        <f>E28</f>
        <v>1731.6</v>
      </c>
      <c r="F29" s="30"/>
      <c r="G29" s="24">
        <f>G28</f>
        <v>274.27</v>
      </c>
      <c r="H29" s="24">
        <f>H28</f>
        <v>38645.120000000003</v>
      </c>
    </row>
    <row r="30" spans="1:8" ht="168" x14ac:dyDescent="0.2">
      <c r="A30" s="41"/>
      <c r="B30" s="41"/>
      <c r="C30" s="45" t="s">
        <v>41</v>
      </c>
      <c r="D30" s="43"/>
      <c r="E30" s="43"/>
      <c r="F30" s="44"/>
      <c r="G30" s="43"/>
      <c r="H30" s="43"/>
    </row>
    <row r="31" spans="1:8" x14ac:dyDescent="0.2">
      <c r="A31" s="46" t="s">
        <v>42</v>
      </c>
      <c r="B31" s="46" t="s">
        <v>43</v>
      </c>
      <c r="C31" s="47" t="s">
        <v>44</v>
      </c>
      <c r="D31" s="24"/>
      <c r="E31" s="24"/>
      <c r="F31" s="30"/>
      <c r="G31" s="24">
        <v>2382.5100000000002</v>
      </c>
      <c r="H31" s="24">
        <v>2382.5100000000002</v>
      </c>
    </row>
    <row r="32" spans="1:8" x14ac:dyDescent="0.2">
      <c r="A32" s="14"/>
      <c r="B32" s="14"/>
      <c r="C32" s="47" t="s">
        <v>45</v>
      </c>
      <c r="D32" s="24"/>
      <c r="E32" s="24"/>
      <c r="F32" s="30"/>
      <c r="G32" s="24">
        <v>2382.5100000000002</v>
      </c>
      <c r="H32" s="24">
        <v>2382.5100000000002</v>
      </c>
    </row>
    <row r="33" spans="1:8" x14ac:dyDescent="0.2">
      <c r="A33" s="14"/>
      <c r="B33" s="14"/>
      <c r="C33" s="48" t="s">
        <v>46</v>
      </c>
      <c r="D33" s="49">
        <f>D29</f>
        <v>36639.25</v>
      </c>
      <c r="E33" s="49">
        <f>E29</f>
        <v>1731.6</v>
      </c>
      <c r="F33" s="30"/>
      <c r="G33" s="49">
        <f>G32+G29</f>
        <v>2656.78</v>
      </c>
      <c r="H33" s="49">
        <f>H29+H32</f>
        <v>41027.629999999997</v>
      </c>
    </row>
    <row r="34" spans="1:8" x14ac:dyDescent="0.2">
      <c r="A34" s="14"/>
      <c r="B34" s="14"/>
      <c r="C34" s="47" t="s">
        <v>47</v>
      </c>
      <c r="D34" s="24">
        <f>D33</f>
        <v>36639.25</v>
      </c>
      <c r="E34" s="24">
        <f>E33</f>
        <v>1731.6</v>
      </c>
      <c r="F34" s="30"/>
      <c r="G34" s="24">
        <f>G33</f>
        <v>2656.78</v>
      </c>
      <c r="H34" s="24">
        <f>H33</f>
        <v>41027.629999999997</v>
      </c>
    </row>
    <row r="35" spans="1:8" x14ac:dyDescent="0.2">
      <c r="A35" s="14"/>
      <c r="B35" s="14"/>
      <c r="C35" s="47" t="s">
        <v>48</v>
      </c>
      <c r="D35" s="24"/>
      <c r="E35" s="24"/>
      <c r="F35" s="30"/>
      <c r="G35" s="24"/>
      <c r="H35" s="24"/>
    </row>
    <row r="36" spans="1:8" x14ac:dyDescent="0.2">
      <c r="A36" s="46" t="s">
        <v>49</v>
      </c>
      <c r="B36" s="46" t="s">
        <v>50</v>
      </c>
      <c r="C36" s="47" t="s">
        <v>51</v>
      </c>
      <c r="D36" s="24">
        <f>D34*0.2</f>
        <v>7327.85</v>
      </c>
      <c r="E36" s="24">
        <f>E34*0.2</f>
        <v>346.32</v>
      </c>
      <c r="F36" s="30"/>
      <c r="G36" s="24">
        <f>G34*0.2</f>
        <v>531.36</v>
      </c>
      <c r="H36" s="24">
        <f>H34*0.2</f>
        <v>8205.5300000000007</v>
      </c>
    </row>
    <row r="37" spans="1:8" x14ac:dyDescent="0.2">
      <c r="A37" s="14"/>
      <c r="B37" s="14"/>
      <c r="C37" s="47" t="s">
        <v>47</v>
      </c>
      <c r="D37" s="24">
        <f>D34+D36</f>
        <v>43967.1</v>
      </c>
      <c r="E37" s="24">
        <f>E34+E36</f>
        <v>2077.92</v>
      </c>
      <c r="F37" s="30"/>
      <c r="G37" s="24">
        <f>G34*1.2</f>
        <v>3188.14</v>
      </c>
      <c r="H37" s="24">
        <f>H34*1.2</f>
        <v>49233.16</v>
      </c>
    </row>
    <row r="38" spans="1:8" x14ac:dyDescent="0.2">
      <c r="A38" s="14"/>
      <c r="B38" s="14"/>
      <c r="C38" s="48" t="s">
        <v>52</v>
      </c>
      <c r="D38" s="49">
        <f>D34*1.2</f>
        <v>43967.1</v>
      </c>
      <c r="E38" s="49">
        <f>E34*1.2</f>
        <v>2077.92</v>
      </c>
      <c r="F38" s="30"/>
      <c r="G38" s="49">
        <f>G37</f>
        <v>3188.14</v>
      </c>
      <c r="H38" s="49">
        <f>H37</f>
        <v>49233.16</v>
      </c>
    </row>
    <row r="39" spans="1:8" x14ac:dyDescent="0.2">
      <c r="A39" s="14"/>
      <c r="B39" s="14"/>
      <c r="C39" s="47" t="s">
        <v>53</v>
      </c>
      <c r="D39" s="24"/>
      <c r="E39" s="24"/>
      <c r="F39" s="30"/>
      <c r="G39" s="24"/>
      <c r="H39" s="24"/>
    </row>
    <row r="40" spans="1:8" x14ac:dyDescent="0.2">
      <c r="A40" s="41"/>
      <c r="B40" s="41"/>
      <c r="C40" s="42"/>
      <c r="D40" s="43"/>
      <c r="E40" s="43"/>
      <c r="F40" s="44"/>
      <c r="G40" s="43"/>
      <c r="H40" s="43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78" t="s">
        <v>54</v>
      </c>
      <c r="C42" s="79"/>
      <c r="D42" s="72"/>
      <c r="E42" s="73"/>
      <c r="F42" s="73"/>
      <c r="G42" s="73"/>
      <c r="H42" s="73"/>
    </row>
    <row r="43" spans="1:8" x14ac:dyDescent="0.2">
      <c r="A43" s="14"/>
      <c r="B43" s="14"/>
      <c r="C43" s="15"/>
      <c r="D43" s="74" t="s">
        <v>55</v>
      </c>
      <c r="E43" s="75"/>
      <c r="F43" s="75"/>
      <c r="G43" s="75"/>
      <c r="H43" s="75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78" t="s">
        <v>56</v>
      </c>
      <c r="C45" s="79"/>
      <c r="D45" s="72"/>
      <c r="E45" s="73"/>
      <c r="F45" s="73"/>
      <c r="G45" s="73"/>
      <c r="H45" s="73"/>
    </row>
    <row r="46" spans="1:8" x14ac:dyDescent="0.2">
      <c r="A46" s="14"/>
      <c r="B46" s="14"/>
      <c r="C46" s="15"/>
      <c r="D46" s="74" t="s">
        <v>55</v>
      </c>
      <c r="E46" s="75"/>
      <c r="F46" s="75"/>
      <c r="G46" s="75"/>
      <c r="H46" s="75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57</v>
      </c>
      <c r="C48" s="50"/>
      <c r="D48" s="51" t="s">
        <v>58</v>
      </c>
      <c r="E48" s="72"/>
      <c r="F48" s="73"/>
      <c r="G48" s="73"/>
      <c r="H48" s="73"/>
    </row>
    <row r="49" spans="1:8" x14ac:dyDescent="0.2">
      <c r="A49" s="14"/>
      <c r="B49" s="14"/>
      <c r="C49" s="52" t="s">
        <v>59</v>
      </c>
      <c r="D49" s="24"/>
      <c r="E49" s="74" t="s">
        <v>55</v>
      </c>
      <c r="F49" s="75"/>
      <c r="G49" s="75"/>
      <c r="H49" s="75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76"/>
      <c r="D51" s="73"/>
      <c r="E51" s="73"/>
      <c r="F51" s="73"/>
      <c r="G51" s="73"/>
      <c r="H51" s="73"/>
    </row>
    <row r="52" spans="1:8" x14ac:dyDescent="0.2">
      <c r="A52" s="14"/>
      <c r="B52" s="14"/>
      <c r="C52" s="77" t="s">
        <v>60</v>
      </c>
      <c r="D52" s="75"/>
      <c r="E52" s="75"/>
      <c r="F52" s="75"/>
      <c r="G52" s="75"/>
      <c r="H52" s="75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2025-10-03T09:43:15Z</dcterms:modified>
</cp:coreProperties>
</file>